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activeTab="1"/>
  </bookViews>
  <sheets>
    <sheet name="表一" sheetId="1" r:id="rId1"/>
    <sheet name="Sheet1" sheetId="2" r:id="rId2"/>
  </sheets>
  <definedNames>
    <definedName name="_xlnm._FilterDatabase" localSheetId="1" hidden="1">Sheet1!$B$1:$I$4</definedName>
    <definedName name="_xlnm.Print_Area" localSheetId="0">表一!$A$1:$P$33</definedName>
  </definedNames>
  <calcPr calcId="144525"/>
</workbook>
</file>

<file path=xl/sharedStrings.xml><?xml version="1.0" encoding="utf-8"?>
<sst xmlns="http://schemas.openxmlformats.org/spreadsheetml/2006/main" count="62" uniqueCount="52">
  <si>
    <t>附件2：2020年—2021年度共青团系统“五四”评优名额分配表</t>
  </si>
  <si>
    <t>序</t>
  </si>
  <si>
    <t>基层团委</t>
  </si>
  <si>
    <t>总体团员数</t>
  </si>
  <si>
    <t>总体支部</t>
  </si>
  <si>
    <t>2020团员数</t>
  </si>
  <si>
    <t>2020团支部数</t>
  </si>
  <si>
    <t>团员数（不含2020级）</t>
  </si>
  <si>
    <t>支部数（不含2020级）</t>
  </si>
  <si>
    <t>等额评选</t>
  </si>
  <si>
    <t>差额评选</t>
  </si>
  <si>
    <t>优秀
团员</t>
  </si>
  <si>
    <t>优秀
团干部</t>
  </si>
  <si>
    <t>优秀
团支部</t>
  </si>
  <si>
    <t>主题教育活动特色项目</t>
  </si>
  <si>
    <t>优秀新媒体
栏目</t>
  </si>
  <si>
    <t>优秀
社团</t>
  </si>
  <si>
    <t>雷锋
团队</t>
  </si>
  <si>
    <t>志愿服务先进个人</t>
  </si>
  <si>
    <t>宇航学院</t>
  </si>
  <si>
    <t>机电学院</t>
  </si>
  <si>
    <t>机械与车辆学院</t>
  </si>
  <si>
    <t>光电学院</t>
  </si>
  <si>
    <t>信息与电子学院</t>
  </si>
  <si>
    <t>自动化学院</t>
  </si>
  <si>
    <t>计算机学院</t>
  </si>
  <si>
    <t>材料学院</t>
  </si>
  <si>
    <t>生命学院</t>
  </si>
  <si>
    <t>数学与统计学院</t>
  </si>
  <si>
    <t>物理学院</t>
  </si>
  <si>
    <t>化学与化工学院</t>
  </si>
  <si>
    <t>管理与经济学院/经管书院</t>
  </si>
  <si>
    <t>人文与社会科学学院</t>
  </si>
  <si>
    <t>法学院</t>
  </si>
  <si>
    <t>外国语学院</t>
  </si>
  <si>
    <t>设计与艺术学院/知艺书院</t>
  </si>
  <si>
    <t>马克思主义学院</t>
  </si>
  <si>
    <t>徐特立学院</t>
  </si>
  <si>
    <t>北京学院/北京书院</t>
  </si>
  <si>
    <t>精工书院</t>
  </si>
  <si>
    <t>睿信书院</t>
  </si>
  <si>
    <t>求是书院</t>
  </si>
  <si>
    <t>明德书院</t>
  </si>
  <si>
    <t>国际教育学院</t>
  </si>
  <si>
    <t>先进结构技术研究院</t>
  </si>
  <si>
    <t>医工融合研究院</t>
  </si>
  <si>
    <t>合计</t>
  </si>
  <si>
    <t>校级组织（2021）</t>
  </si>
  <si>
    <t>拟评选数量</t>
  </si>
  <si>
    <t>总名额</t>
  </si>
  <si>
    <t>本科生</t>
  </si>
  <si>
    <t>研究生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</si>
</sst>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42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仿宋"/>
      <charset val="134"/>
    </font>
    <font>
      <b/>
      <sz val="11"/>
      <color indexed="8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1"/>
      <color indexed="10"/>
      <name val="仿宋"/>
      <charset val="134"/>
    </font>
    <font>
      <sz val="11"/>
      <color theme="1"/>
      <name val="仿宋"/>
      <charset val="134"/>
    </font>
    <font>
      <sz val="16"/>
      <color indexed="8"/>
      <name val="仿宋"/>
      <charset val="134"/>
    </font>
    <font>
      <sz val="12"/>
      <name val="仿宋"/>
      <charset val="134"/>
    </font>
    <font>
      <b/>
      <sz val="13"/>
      <color indexed="8"/>
      <name val="华文中宋"/>
      <charset val="134"/>
    </font>
    <font>
      <b/>
      <sz val="13"/>
      <color indexed="8"/>
      <name val="仿宋"/>
      <charset val="134"/>
    </font>
    <font>
      <b/>
      <sz val="9"/>
      <name val="仿宋"/>
      <charset val="134"/>
    </font>
    <font>
      <b/>
      <sz val="9"/>
      <color rgb="FFFF0000"/>
      <name val="仿宋"/>
      <charset val="134"/>
    </font>
    <font>
      <sz val="12"/>
      <name val="宋体"/>
      <charset val="134"/>
    </font>
    <font>
      <sz val="12"/>
      <color theme="3" tint="0.4"/>
      <name val="宋体"/>
      <charset val="134"/>
    </font>
    <font>
      <sz val="12"/>
      <color rgb="FFFF0000"/>
      <name val="宋体"/>
      <charset val="134"/>
    </font>
    <font>
      <sz val="12"/>
      <color rgb="FFFF0000"/>
      <name val="仿宋"/>
      <charset val="134"/>
    </font>
    <font>
      <sz val="12"/>
      <color rgb="FF000000"/>
      <name val="SimSun"/>
      <charset val="134"/>
    </font>
    <font>
      <sz val="12"/>
      <color theme="3" tint="0.4"/>
      <name val="SimSun"/>
      <charset val="134"/>
    </font>
    <font>
      <sz val="12"/>
      <color theme="1"/>
      <name val="仿宋"/>
      <charset val="134"/>
    </font>
    <font>
      <b/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2" fillId="12" borderId="10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29" borderId="15" applyNumberFormat="0" applyFon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9" fillId="25" borderId="13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9" fillId="3" borderId="3" xfId="0" applyNumberFormat="1" applyFont="1" applyFill="1" applyBorder="1" applyAlignment="1" applyProtection="1">
      <alignment horizontal="center" vertical="center"/>
    </xf>
    <xf numFmtId="0" fontId="9" fillId="3" borderId="2" xfId="0" applyNumberFormat="1" applyFont="1" applyFill="1" applyBorder="1" applyAlignment="1" applyProtection="1">
      <alignment horizontal="center" vertical="center"/>
    </xf>
    <xf numFmtId="0" fontId="9" fillId="3" borderId="4" xfId="0" applyNumberFormat="1" applyFont="1" applyFill="1" applyBorder="1" applyAlignment="1" applyProtection="1">
      <alignment horizontal="center" vertical="center"/>
    </xf>
    <xf numFmtId="0" fontId="20" fillId="3" borderId="1" xfId="0" applyNumberFormat="1" applyFont="1" applyFill="1" applyBorder="1" applyAlignment="1" applyProtection="1">
      <alignment horizontal="center" vertical="center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49" fontId="11" fillId="0" borderId="6" xfId="0" applyNumberFormat="1" applyFont="1" applyFill="1" applyBorder="1" applyAlignment="1" applyProtection="1">
      <alignment horizontal="center" vertical="center" wrapText="1"/>
    </xf>
    <xf numFmtId="49" fontId="11" fillId="0" borderId="7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76" fontId="2" fillId="3" borderId="1" xfId="0" applyNumberFormat="1" applyFont="1" applyFill="1" applyBorder="1" applyAlignment="1" applyProtection="1">
      <alignment horizontal="center" vertical="center"/>
    </xf>
    <xf numFmtId="0" fontId="9" fillId="3" borderId="1" xfId="0" applyNumberFormat="1" applyFont="1" applyFill="1" applyBorder="1" applyAlignment="1" applyProtection="1">
      <alignment horizontal="center" vertical="center"/>
    </xf>
    <xf numFmtId="176" fontId="9" fillId="3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8"/>
  <sheetViews>
    <sheetView topLeftCell="B1" workbookViewId="0">
      <selection activeCell="G8" sqref="G8"/>
    </sheetView>
  </sheetViews>
  <sheetFormatPr defaultColWidth="9" defaultRowHeight="13.5" customHeight="1"/>
  <cols>
    <col min="1" max="1" width="4.63333333333333" style="14" customWidth="1"/>
    <col min="2" max="2" width="20.6333333333333" style="15" customWidth="1"/>
    <col min="3" max="6" width="13.3666666666667" style="15" customWidth="1"/>
    <col min="7" max="8" width="8" style="16" customWidth="1"/>
    <col min="9" max="13" width="13.8166666666667" style="17" customWidth="1"/>
    <col min="14" max="16" width="13.8166666666667" style="9" customWidth="1"/>
    <col min="17" max="16384" width="9" style="14"/>
  </cols>
  <sheetData>
    <row r="1" ht="18" customHeight="1" spans="1:16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="7" customFormat="1" ht="15" customHeight="1" spans="1:16">
      <c r="A2" s="19" t="s">
        <v>1</v>
      </c>
      <c r="B2" s="20" t="s">
        <v>2</v>
      </c>
      <c r="C2" s="21" t="s">
        <v>3</v>
      </c>
      <c r="D2" s="21" t="s">
        <v>4</v>
      </c>
      <c r="E2" s="22" t="s">
        <v>5</v>
      </c>
      <c r="F2" s="22" t="s">
        <v>6</v>
      </c>
      <c r="G2" s="21" t="s">
        <v>7</v>
      </c>
      <c r="H2" s="21" t="s">
        <v>8</v>
      </c>
      <c r="I2" s="38" t="s">
        <v>9</v>
      </c>
      <c r="J2" s="38"/>
      <c r="K2" s="38"/>
      <c r="L2" s="39" t="s">
        <v>10</v>
      </c>
      <c r="M2" s="40"/>
      <c r="N2" s="40"/>
      <c r="O2" s="40"/>
      <c r="P2" s="41"/>
    </row>
    <row r="3" s="7" customFormat="1" ht="27" spans="1:16">
      <c r="A3" s="19"/>
      <c r="B3" s="20"/>
      <c r="C3" s="21"/>
      <c r="D3" s="21"/>
      <c r="E3" s="22" t="s">
        <v>5</v>
      </c>
      <c r="F3" s="22" t="s">
        <v>6</v>
      </c>
      <c r="G3" s="21"/>
      <c r="H3" s="21"/>
      <c r="I3" s="42" t="s">
        <v>11</v>
      </c>
      <c r="J3" s="42" t="s">
        <v>12</v>
      </c>
      <c r="K3" s="42" t="s">
        <v>13</v>
      </c>
      <c r="L3" s="42" t="s">
        <v>14</v>
      </c>
      <c r="M3" s="42" t="s">
        <v>15</v>
      </c>
      <c r="N3" s="43" t="s">
        <v>16</v>
      </c>
      <c r="O3" s="43" t="s">
        <v>17</v>
      </c>
      <c r="P3" s="43" t="s">
        <v>18</v>
      </c>
    </row>
    <row r="4" s="7" customFormat="1" ht="14.25" spans="1:16">
      <c r="A4" s="5">
        <v>1</v>
      </c>
      <c r="B4" s="23" t="s">
        <v>19</v>
      </c>
      <c r="C4" s="24">
        <v>994</v>
      </c>
      <c r="D4" s="25">
        <v>32</v>
      </c>
      <c r="E4" s="5">
        <v>282</v>
      </c>
      <c r="F4" s="25">
        <v>7</v>
      </c>
      <c r="G4" s="26">
        <f>C4-E4</f>
        <v>712</v>
      </c>
      <c r="H4" s="26">
        <f>D4-F4</f>
        <v>25</v>
      </c>
      <c r="I4" s="44">
        <f>G4*0.03</f>
        <v>21.36</v>
      </c>
      <c r="J4" s="44">
        <f>G4*0.015</f>
        <v>10.68</v>
      </c>
      <c r="K4" s="44">
        <f>H4*0.15</f>
        <v>3.75</v>
      </c>
      <c r="L4" s="44">
        <v>1</v>
      </c>
      <c r="M4" s="44">
        <v>1</v>
      </c>
      <c r="N4" s="26">
        <v>1</v>
      </c>
      <c r="O4" s="26">
        <v>1</v>
      </c>
      <c r="P4" s="26">
        <v>1</v>
      </c>
    </row>
    <row r="5" s="7" customFormat="1" ht="14.25" spans="1:16">
      <c r="A5" s="5">
        <v>2</v>
      </c>
      <c r="B5" s="27" t="s">
        <v>20</v>
      </c>
      <c r="C5" s="28">
        <v>1140</v>
      </c>
      <c r="D5" s="25">
        <v>27</v>
      </c>
      <c r="E5" s="5">
        <v>366</v>
      </c>
      <c r="F5" s="29">
        <v>0</v>
      </c>
      <c r="G5" s="26">
        <f t="shared" ref="G5:G30" si="0">C5-E5</f>
        <v>774</v>
      </c>
      <c r="H5" s="26">
        <f t="shared" ref="H5:H30" si="1">D5-F5</f>
        <v>27</v>
      </c>
      <c r="I5" s="44">
        <f t="shared" ref="I5:I30" si="2">G5*0.03</f>
        <v>23.22</v>
      </c>
      <c r="J5" s="44">
        <f t="shared" ref="J5:J30" si="3">G5*0.015</f>
        <v>11.61</v>
      </c>
      <c r="K5" s="44">
        <f t="shared" ref="K5:K30" si="4">H5*0.15</f>
        <v>4.05</v>
      </c>
      <c r="L5" s="44">
        <v>1</v>
      </c>
      <c r="M5" s="44">
        <v>1</v>
      </c>
      <c r="N5" s="26">
        <v>1</v>
      </c>
      <c r="O5" s="26">
        <v>1</v>
      </c>
      <c r="P5" s="26">
        <v>1</v>
      </c>
    </row>
    <row r="6" s="7" customFormat="1" ht="14.25" spans="1:16">
      <c r="A6" s="5">
        <v>3</v>
      </c>
      <c r="B6" s="27" t="s">
        <v>21</v>
      </c>
      <c r="C6" s="24">
        <v>1794</v>
      </c>
      <c r="D6" s="29">
        <v>40</v>
      </c>
      <c r="E6" s="5">
        <v>523</v>
      </c>
      <c r="F6" s="29">
        <v>0</v>
      </c>
      <c r="G6" s="26">
        <f t="shared" si="0"/>
        <v>1271</v>
      </c>
      <c r="H6" s="26">
        <f t="shared" si="1"/>
        <v>40</v>
      </c>
      <c r="I6" s="44">
        <f t="shared" si="2"/>
        <v>38.13</v>
      </c>
      <c r="J6" s="44">
        <f t="shared" si="3"/>
        <v>19.065</v>
      </c>
      <c r="K6" s="44">
        <f t="shared" si="4"/>
        <v>6</v>
      </c>
      <c r="L6" s="44">
        <v>1</v>
      </c>
      <c r="M6" s="44">
        <v>1</v>
      </c>
      <c r="N6" s="26">
        <v>1</v>
      </c>
      <c r="O6" s="26">
        <v>1</v>
      </c>
      <c r="P6" s="26">
        <v>1</v>
      </c>
    </row>
    <row r="7" s="7" customFormat="1" ht="14.25" spans="1:16">
      <c r="A7" s="5">
        <v>4</v>
      </c>
      <c r="B7" s="23" t="s">
        <v>22</v>
      </c>
      <c r="C7" s="24">
        <v>1007</v>
      </c>
      <c r="D7" s="25">
        <v>37</v>
      </c>
      <c r="E7" s="5">
        <v>260</v>
      </c>
      <c r="F7" s="25">
        <v>8</v>
      </c>
      <c r="G7" s="26">
        <f t="shared" si="0"/>
        <v>747</v>
      </c>
      <c r="H7" s="26">
        <f t="shared" si="1"/>
        <v>29</v>
      </c>
      <c r="I7" s="44">
        <f t="shared" si="2"/>
        <v>22.41</v>
      </c>
      <c r="J7" s="44">
        <f t="shared" si="3"/>
        <v>11.205</v>
      </c>
      <c r="K7" s="44">
        <f t="shared" si="4"/>
        <v>4.35</v>
      </c>
      <c r="L7" s="44">
        <v>1</v>
      </c>
      <c r="M7" s="44">
        <v>1</v>
      </c>
      <c r="N7" s="26">
        <v>1</v>
      </c>
      <c r="O7" s="26">
        <v>1</v>
      </c>
      <c r="P7" s="26">
        <v>1</v>
      </c>
    </row>
    <row r="8" s="8" customFormat="1" ht="14.25" spans="1:16">
      <c r="A8" s="5">
        <v>5</v>
      </c>
      <c r="B8" s="27" t="s">
        <v>23</v>
      </c>
      <c r="C8" s="28">
        <v>1858</v>
      </c>
      <c r="D8" s="29">
        <v>49</v>
      </c>
      <c r="E8" s="30">
        <v>520</v>
      </c>
      <c r="F8" s="25">
        <v>10</v>
      </c>
      <c r="G8" s="26">
        <f t="shared" si="0"/>
        <v>1338</v>
      </c>
      <c r="H8" s="26">
        <f t="shared" si="1"/>
        <v>39</v>
      </c>
      <c r="I8" s="44">
        <f t="shared" si="2"/>
        <v>40.14</v>
      </c>
      <c r="J8" s="44">
        <f t="shared" si="3"/>
        <v>20.07</v>
      </c>
      <c r="K8" s="44">
        <f t="shared" si="4"/>
        <v>5.85</v>
      </c>
      <c r="L8" s="44">
        <v>1</v>
      </c>
      <c r="M8" s="44">
        <v>1</v>
      </c>
      <c r="N8" s="45">
        <v>1</v>
      </c>
      <c r="O8" s="45">
        <v>1</v>
      </c>
      <c r="P8" s="45">
        <v>1</v>
      </c>
    </row>
    <row r="9" s="8" customFormat="1" ht="14.25" spans="1:16">
      <c r="A9" s="5">
        <v>6</v>
      </c>
      <c r="B9" s="23" t="s">
        <v>24</v>
      </c>
      <c r="C9" s="24">
        <v>1078</v>
      </c>
      <c r="D9" s="25">
        <v>34</v>
      </c>
      <c r="E9" s="5">
        <v>310</v>
      </c>
      <c r="F9" s="25">
        <v>7</v>
      </c>
      <c r="G9" s="26">
        <f t="shared" si="0"/>
        <v>768</v>
      </c>
      <c r="H9" s="26">
        <f t="shared" si="1"/>
        <v>27</v>
      </c>
      <c r="I9" s="44">
        <f t="shared" si="2"/>
        <v>23.04</v>
      </c>
      <c r="J9" s="44">
        <f t="shared" si="3"/>
        <v>11.52</v>
      </c>
      <c r="K9" s="44">
        <f t="shared" si="4"/>
        <v>4.05</v>
      </c>
      <c r="L9" s="44">
        <v>1</v>
      </c>
      <c r="M9" s="44">
        <v>1</v>
      </c>
      <c r="N9" s="45">
        <v>1</v>
      </c>
      <c r="O9" s="45">
        <v>1</v>
      </c>
      <c r="P9" s="45">
        <v>1</v>
      </c>
    </row>
    <row r="10" s="8" customFormat="1" ht="14.25" spans="1:16">
      <c r="A10" s="5">
        <v>7</v>
      </c>
      <c r="B10" s="23" t="s">
        <v>25</v>
      </c>
      <c r="C10" s="24">
        <v>1467</v>
      </c>
      <c r="D10" s="25">
        <v>45</v>
      </c>
      <c r="E10" s="5">
        <v>443</v>
      </c>
      <c r="F10" s="25">
        <v>12</v>
      </c>
      <c r="G10" s="26">
        <f t="shared" si="0"/>
        <v>1024</v>
      </c>
      <c r="H10" s="26">
        <f t="shared" si="1"/>
        <v>33</v>
      </c>
      <c r="I10" s="44">
        <f t="shared" si="2"/>
        <v>30.72</v>
      </c>
      <c r="J10" s="44">
        <f t="shared" si="3"/>
        <v>15.36</v>
      </c>
      <c r="K10" s="44">
        <f t="shared" si="4"/>
        <v>4.95</v>
      </c>
      <c r="L10" s="44">
        <v>1</v>
      </c>
      <c r="M10" s="44">
        <v>1</v>
      </c>
      <c r="N10" s="45">
        <v>1</v>
      </c>
      <c r="O10" s="45">
        <v>1</v>
      </c>
      <c r="P10" s="45">
        <v>1</v>
      </c>
    </row>
    <row r="11" s="8" customFormat="1" ht="14.25" spans="1:16">
      <c r="A11" s="5">
        <v>8</v>
      </c>
      <c r="B11" s="23" t="s">
        <v>26</v>
      </c>
      <c r="C11" s="24">
        <v>944</v>
      </c>
      <c r="D11" s="25">
        <v>34</v>
      </c>
      <c r="E11" s="5">
        <v>292</v>
      </c>
      <c r="F11" s="25">
        <v>9</v>
      </c>
      <c r="G11" s="26">
        <f t="shared" si="0"/>
        <v>652</v>
      </c>
      <c r="H11" s="26">
        <f t="shared" si="1"/>
        <v>25</v>
      </c>
      <c r="I11" s="44">
        <f t="shared" si="2"/>
        <v>19.56</v>
      </c>
      <c r="J11" s="44">
        <f t="shared" si="3"/>
        <v>9.78</v>
      </c>
      <c r="K11" s="44">
        <f t="shared" si="4"/>
        <v>3.75</v>
      </c>
      <c r="L11" s="44">
        <v>1</v>
      </c>
      <c r="M11" s="44">
        <v>1</v>
      </c>
      <c r="N11" s="45">
        <v>1</v>
      </c>
      <c r="O11" s="45">
        <v>1</v>
      </c>
      <c r="P11" s="45">
        <v>1</v>
      </c>
    </row>
    <row r="12" s="8" customFormat="1" ht="14.25" spans="1:16">
      <c r="A12" s="5">
        <v>9</v>
      </c>
      <c r="B12" s="27" t="s">
        <v>27</v>
      </c>
      <c r="C12" s="28">
        <v>453</v>
      </c>
      <c r="D12" s="25">
        <v>20</v>
      </c>
      <c r="E12" s="5">
        <v>137</v>
      </c>
      <c r="F12" s="25">
        <v>5</v>
      </c>
      <c r="G12" s="26">
        <f t="shared" si="0"/>
        <v>316</v>
      </c>
      <c r="H12" s="26">
        <f t="shared" si="1"/>
        <v>15</v>
      </c>
      <c r="I12" s="44">
        <f t="shared" si="2"/>
        <v>9.48</v>
      </c>
      <c r="J12" s="44">
        <f t="shared" si="3"/>
        <v>4.74</v>
      </c>
      <c r="K12" s="44">
        <f t="shared" si="4"/>
        <v>2.25</v>
      </c>
      <c r="L12" s="44">
        <v>1</v>
      </c>
      <c r="M12" s="44">
        <v>1</v>
      </c>
      <c r="N12" s="45">
        <v>1</v>
      </c>
      <c r="O12" s="45">
        <v>1</v>
      </c>
      <c r="P12" s="45">
        <v>1</v>
      </c>
    </row>
    <row r="13" s="8" customFormat="1" ht="14.25" spans="1:16">
      <c r="A13" s="5">
        <v>10</v>
      </c>
      <c r="B13" s="23" t="s">
        <v>28</v>
      </c>
      <c r="C13" s="24">
        <v>315</v>
      </c>
      <c r="D13" s="25">
        <v>12</v>
      </c>
      <c r="E13" s="5">
        <v>93</v>
      </c>
      <c r="F13" s="25">
        <v>3</v>
      </c>
      <c r="G13" s="26">
        <f t="shared" si="0"/>
        <v>222</v>
      </c>
      <c r="H13" s="26">
        <f t="shared" si="1"/>
        <v>9</v>
      </c>
      <c r="I13" s="44">
        <f t="shared" si="2"/>
        <v>6.66</v>
      </c>
      <c r="J13" s="44">
        <f t="shared" si="3"/>
        <v>3.33</v>
      </c>
      <c r="K13" s="44">
        <f t="shared" si="4"/>
        <v>1.35</v>
      </c>
      <c r="L13" s="44">
        <v>1</v>
      </c>
      <c r="M13" s="44">
        <v>1</v>
      </c>
      <c r="N13" s="45">
        <v>1</v>
      </c>
      <c r="O13" s="45">
        <v>1</v>
      </c>
      <c r="P13" s="45">
        <v>1</v>
      </c>
    </row>
    <row r="14" s="9" customFormat="1" ht="14.25" spans="1:16">
      <c r="A14" s="5">
        <v>11</v>
      </c>
      <c r="B14" s="23" t="s">
        <v>29</v>
      </c>
      <c r="C14" s="24">
        <v>322</v>
      </c>
      <c r="D14" s="25">
        <v>13</v>
      </c>
      <c r="E14" s="5">
        <v>108</v>
      </c>
      <c r="F14" s="25">
        <v>5</v>
      </c>
      <c r="G14" s="26">
        <f t="shared" si="0"/>
        <v>214</v>
      </c>
      <c r="H14" s="26">
        <f t="shared" si="1"/>
        <v>8</v>
      </c>
      <c r="I14" s="44">
        <f t="shared" si="2"/>
        <v>6.42</v>
      </c>
      <c r="J14" s="44">
        <f t="shared" si="3"/>
        <v>3.21</v>
      </c>
      <c r="K14" s="44">
        <f t="shared" si="4"/>
        <v>1.2</v>
      </c>
      <c r="L14" s="44">
        <v>1</v>
      </c>
      <c r="M14" s="44">
        <v>1</v>
      </c>
      <c r="N14" s="45">
        <v>1</v>
      </c>
      <c r="O14" s="45">
        <v>1</v>
      </c>
      <c r="P14" s="45">
        <v>1</v>
      </c>
    </row>
    <row r="15" s="10" customFormat="1" ht="14.25" spans="1:16">
      <c r="A15" s="5">
        <v>12</v>
      </c>
      <c r="B15" s="27" t="s">
        <v>30</v>
      </c>
      <c r="C15" s="28">
        <v>855</v>
      </c>
      <c r="D15" s="25">
        <v>35</v>
      </c>
      <c r="E15" s="30">
        <v>258</v>
      </c>
      <c r="F15" s="25">
        <v>9</v>
      </c>
      <c r="G15" s="26">
        <f t="shared" si="0"/>
        <v>597</v>
      </c>
      <c r="H15" s="26">
        <f t="shared" si="1"/>
        <v>26</v>
      </c>
      <c r="I15" s="44">
        <f t="shared" si="2"/>
        <v>17.91</v>
      </c>
      <c r="J15" s="44">
        <f t="shared" si="3"/>
        <v>8.955</v>
      </c>
      <c r="K15" s="44">
        <f t="shared" si="4"/>
        <v>3.9</v>
      </c>
      <c r="L15" s="44">
        <v>1</v>
      </c>
      <c r="M15" s="44">
        <v>1</v>
      </c>
      <c r="N15" s="45">
        <v>1</v>
      </c>
      <c r="O15" s="45">
        <v>1</v>
      </c>
      <c r="P15" s="45">
        <v>1</v>
      </c>
    </row>
    <row r="16" s="8" customFormat="1" ht="14.25" spans="1:16">
      <c r="A16" s="5">
        <v>13</v>
      </c>
      <c r="B16" s="31" t="s">
        <v>31</v>
      </c>
      <c r="C16" s="24">
        <v>1523</v>
      </c>
      <c r="D16" s="25">
        <v>62</v>
      </c>
      <c r="E16" s="5">
        <v>408</v>
      </c>
      <c r="F16" s="25">
        <v>17</v>
      </c>
      <c r="G16" s="26">
        <f t="shared" si="0"/>
        <v>1115</v>
      </c>
      <c r="H16" s="26">
        <f t="shared" si="1"/>
        <v>45</v>
      </c>
      <c r="I16" s="44">
        <f t="shared" si="2"/>
        <v>33.45</v>
      </c>
      <c r="J16" s="44">
        <f t="shared" si="3"/>
        <v>16.725</v>
      </c>
      <c r="K16" s="44">
        <f t="shared" si="4"/>
        <v>6.75</v>
      </c>
      <c r="L16" s="44">
        <v>1</v>
      </c>
      <c r="M16" s="44">
        <v>1</v>
      </c>
      <c r="N16" s="45">
        <v>1</v>
      </c>
      <c r="O16" s="45">
        <v>1</v>
      </c>
      <c r="P16" s="45">
        <v>1</v>
      </c>
    </row>
    <row r="17" s="8" customFormat="1" ht="14.25" spans="1:16">
      <c r="A17" s="5">
        <v>14</v>
      </c>
      <c r="B17" s="27" t="s">
        <v>32</v>
      </c>
      <c r="C17" s="28">
        <v>235</v>
      </c>
      <c r="D17" s="29">
        <v>11</v>
      </c>
      <c r="E17" s="30">
        <v>63</v>
      </c>
      <c r="F17" s="29">
        <v>3</v>
      </c>
      <c r="G17" s="26">
        <f t="shared" si="0"/>
        <v>172</v>
      </c>
      <c r="H17" s="26">
        <f t="shared" si="1"/>
        <v>8</v>
      </c>
      <c r="I17" s="44">
        <f t="shared" si="2"/>
        <v>5.16</v>
      </c>
      <c r="J17" s="44">
        <f t="shared" si="3"/>
        <v>2.58</v>
      </c>
      <c r="K17" s="44">
        <f t="shared" si="4"/>
        <v>1.2</v>
      </c>
      <c r="L17" s="44">
        <v>1</v>
      </c>
      <c r="M17" s="44">
        <v>1</v>
      </c>
      <c r="N17" s="45">
        <v>1</v>
      </c>
      <c r="O17" s="45">
        <v>1</v>
      </c>
      <c r="P17" s="45">
        <v>1</v>
      </c>
    </row>
    <row r="18" s="8" customFormat="1" ht="14.25" spans="1:16">
      <c r="A18" s="5">
        <v>15</v>
      </c>
      <c r="B18" s="27" t="s">
        <v>33</v>
      </c>
      <c r="C18" s="24">
        <v>299</v>
      </c>
      <c r="D18" s="25">
        <v>10</v>
      </c>
      <c r="E18" s="30">
        <v>122</v>
      </c>
      <c r="F18" s="29">
        <v>3</v>
      </c>
      <c r="G18" s="26">
        <f t="shared" si="0"/>
        <v>177</v>
      </c>
      <c r="H18" s="26">
        <f t="shared" si="1"/>
        <v>7</v>
      </c>
      <c r="I18" s="44">
        <f t="shared" si="2"/>
        <v>5.31</v>
      </c>
      <c r="J18" s="44">
        <f t="shared" si="3"/>
        <v>2.655</v>
      </c>
      <c r="K18" s="44">
        <f t="shared" si="4"/>
        <v>1.05</v>
      </c>
      <c r="L18" s="44">
        <v>1</v>
      </c>
      <c r="M18" s="44">
        <v>1</v>
      </c>
      <c r="N18" s="45">
        <v>1</v>
      </c>
      <c r="O18" s="45">
        <v>1</v>
      </c>
      <c r="P18" s="45">
        <v>1</v>
      </c>
    </row>
    <row r="19" s="8" customFormat="1" ht="14.25" spans="1:16">
      <c r="A19" s="5">
        <v>16</v>
      </c>
      <c r="B19" s="27" t="s">
        <v>34</v>
      </c>
      <c r="C19" s="24">
        <v>216</v>
      </c>
      <c r="D19" s="25">
        <v>15</v>
      </c>
      <c r="E19" s="30">
        <v>68</v>
      </c>
      <c r="F19" s="25">
        <v>5</v>
      </c>
      <c r="G19" s="26">
        <f t="shared" si="0"/>
        <v>148</v>
      </c>
      <c r="H19" s="26">
        <f t="shared" si="1"/>
        <v>10</v>
      </c>
      <c r="I19" s="44">
        <f t="shared" si="2"/>
        <v>4.44</v>
      </c>
      <c r="J19" s="44">
        <f t="shared" si="3"/>
        <v>2.22</v>
      </c>
      <c r="K19" s="44">
        <f t="shared" si="4"/>
        <v>1.5</v>
      </c>
      <c r="L19" s="44">
        <v>1</v>
      </c>
      <c r="M19" s="44">
        <v>1</v>
      </c>
      <c r="N19" s="45">
        <v>1</v>
      </c>
      <c r="O19" s="45">
        <v>1</v>
      </c>
      <c r="P19" s="45">
        <v>1</v>
      </c>
    </row>
    <row r="20" s="9" customFormat="1" ht="14.25" spans="1:16">
      <c r="A20" s="5">
        <v>17</v>
      </c>
      <c r="B20" s="31" t="s">
        <v>35</v>
      </c>
      <c r="C20" s="24">
        <v>892</v>
      </c>
      <c r="D20" s="25">
        <v>35</v>
      </c>
      <c r="E20" s="5">
        <v>282</v>
      </c>
      <c r="F20" s="25">
        <v>11</v>
      </c>
      <c r="G20" s="26">
        <f t="shared" si="0"/>
        <v>610</v>
      </c>
      <c r="H20" s="26">
        <f t="shared" si="1"/>
        <v>24</v>
      </c>
      <c r="I20" s="44">
        <f t="shared" si="2"/>
        <v>18.3</v>
      </c>
      <c r="J20" s="44">
        <f t="shared" si="3"/>
        <v>9.15</v>
      </c>
      <c r="K20" s="44">
        <f t="shared" si="4"/>
        <v>3.6</v>
      </c>
      <c r="L20" s="44">
        <v>1</v>
      </c>
      <c r="M20" s="44">
        <v>1</v>
      </c>
      <c r="N20" s="45">
        <v>1</v>
      </c>
      <c r="O20" s="45">
        <v>1</v>
      </c>
      <c r="P20" s="45">
        <v>1</v>
      </c>
    </row>
    <row r="21" s="11" customFormat="1" ht="14.25" spans="1:16">
      <c r="A21" s="5">
        <v>18</v>
      </c>
      <c r="B21" s="23" t="s">
        <v>36</v>
      </c>
      <c r="C21" s="24">
        <v>39</v>
      </c>
      <c r="D21" s="25">
        <v>2</v>
      </c>
      <c r="E21" s="5">
        <v>23</v>
      </c>
      <c r="F21" s="25">
        <v>1</v>
      </c>
      <c r="G21" s="26">
        <f t="shared" si="0"/>
        <v>16</v>
      </c>
      <c r="H21" s="26">
        <f t="shared" si="1"/>
        <v>1</v>
      </c>
      <c r="I21" s="44">
        <f t="shared" si="2"/>
        <v>0.48</v>
      </c>
      <c r="J21" s="44">
        <f t="shared" si="3"/>
        <v>0.24</v>
      </c>
      <c r="K21" s="44">
        <f t="shared" si="4"/>
        <v>0.15</v>
      </c>
      <c r="L21" s="44">
        <v>1</v>
      </c>
      <c r="M21" s="44">
        <v>1</v>
      </c>
      <c r="N21" s="45">
        <v>1</v>
      </c>
      <c r="O21" s="45">
        <v>1</v>
      </c>
      <c r="P21" s="45">
        <v>1</v>
      </c>
    </row>
    <row r="22" s="11" customFormat="1" ht="14.25" spans="1:16">
      <c r="A22" s="5">
        <v>19</v>
      </c>
      <c r="B22" s="23" t="s">
        <v>37</v>
      </c>
      <c r="C22" s="24">
        <v>1107</v>
      </c>
      <c r="D22" s="25">
        <v>44</v>
      </c>
      <c r="E22" s="5">
        <v>542</v>
      </c>
      <c r="F22" s="25">
        <v>23</v>
      </c>
      <c r="G22" s="26">
        <f t="shared" si="0"/>
        <v>565</v>
      </c>
      <c r="H22" s="26">
        <f t="shared" si="1"/>
        <v>21</v>
      </c>
      <c r="I22" s="44">
        <f t="shared" si="2"/>
        <v>16.95</v>
      </c>
      <c r="J22" s="44">
        <f t="shared" si="3"/>
        <v>8.475</v>
      </c>
      <c r="K22" s="44">
        <f t="shared" si="4"/>
        <v>3.15</v>
      </c>
      <c r="L22" s="44">
        <v>1</v>
      </c>
      <c r="M22" s="44">
        <v>1</v>
      </c>
      <c r="N22" s="45">
        <v>1</v>
      </c>
      <c r="O22" s="45">
        <v>1</v>
      </c>
      <c r="P22" s="45">
        <v>1</v>
      </c>
    </row>
    <row r="23" s="11" customFormat="1" ht="14.25" spans="1:16">
      <c r="A23" s="5">
        <v>20</v>
      </c>
      <c r="B23" s="31" t="s">
        <v>38</v>
      </c>
      <c r="C23" s="24">
        <v>403</v>
      </c>
      <c r="D23" s="25">
        <v>36</v>
      </c>
      <c r="E23" s="5">
        <v>105</v>
      </c>
      <c r="F23" s="25">
        <v>10</v>
      </c>
      <c r="G23" s="26">
        <f t="shared" si="0"/>
        <v>298</v>
      </c>
      <c r="H23" s="26">
        <f t="shared" si="1"/>
        <v>26</v>
      </c>
      <c r="I23" s="44">
        <f t="shared" si="2"/>
        <v>8.94</v>
      </c>
      <c r="J23" s="44">
        <f t="shared" si="3"/>
        <v>4.47</v>
      </c>
      <c r="K23" s="44">
        <f t="shared" si="4"/>
        <v>3.9</v>
      </c>
      <c r="L23" s="44">
        <v>1</v>
      </c>
      <c r="M23" s="44">
        <v>1</v>
      </c>
      <c r="N23" s="45">
        <v>1</v>
      </c>
      <c r="O23" s="45">
        <v>1</v>
      </c>
      <c r="P23" s="45">
        <v>1</v>
      </c>
    </row>
    <row r="24" s="11" customFormat="1" ht="14.25" spans="1:16">
      <c r="A24" s="5">
        <v>21</v>
      </c>
      <c r="B24" s="23" t="s">
        <v>39</v>
      </c>
      <c r="C24" s="24">
        <v>2250</v>
      </c>
      <c r="D24" s="25">
        <v>85</v>
      </c>
      <c r="E24" s="5">
        <v>598</v>
      </c>
      <c r="F24" s="25">
        <v>24</v>
      </c>
      <c r="G24" s="26">
        <f t="shared" si="0"/>
        <v>1652</v>
      </c>
      <c r="H24" s="26">
        <f t="shared" si="1"/>
        <v>61</v>
      </c>
      <c r="I24" s="44">
        <f t="shared" si="2"/>
        <v>49.56</v>
      </c>
      <c r="J24" s="44">
        <f t="shared" si="3"/>
        <v>24.78</v>
      </c>
      <c r="K24" s="44">
        <f t="shared" si="4"/>
        <v>9.15</v>
      </c>
      <c r="L24" s="44">
        <v>1</v>
      </c>
      <c r="M24" s="44">
        <v>1</v>
      </c>
      <c r="N24" s="45">
        <v>1</v>
      </c>
      <c r="O24" s="45">
        <v>1</v>
      </c>
      <c r="P24" s="45">
        <v>1</v>
      </c>
    </row>
    <row r="25" s="12" customFormat="1" ht="14.25" spans="1:16">
      <c r="A25" s="5">
        <v>22</v>
      </c>
      <c r="B25" s="27" t="s">
        <v>40</v>
      </c>
      <c r="C25" s="28">
        <v>4106</v>
      </c>
      <c r="D25" s="25">
        <v>141</v>
      </c>
      <c r="E25" s="30">
        <v>1402</v>
      </c>
      <c r="F25" s="29">
        <v>50</v>
      </c>
      <c r="G25" s="26">
        <f t="shared" si="0"/>
        <v>2704</v>
      </c>
      <c r="H25" s="26">
        <f t="shared" si="1"/>
        <v>91</v>
      </c>
      <c r="I25" s="44">
        <f t="shared" si="2"/>
        <v>81.12</v>
      </c>
      <c r="J25" s="44">
        <f t="shared" si="3"/>
        <v>40.56</v>
      </c>
      <c r="K25" s="44">
        <f t="shared" si="4"/>
        <v>13.65</v>
      </c>
      <c r="L25" s="44">
        <v>1</v>
      </c>
      <c r="M25" s="44">
        <v>1</v>
      </c>
      <c r="N25" s="45">
        <v>1</v>
      </c>
      <c r="O25" s="45">
        <v>1</v>
      </c>
      <c r="P25" s="45">
        <v>1</v>
      </c>
    </row>
    <row r="26" s="12" customFormat="1" ht="14.25" spans="1:16">
      <c r="A26" s="5">
        <v>23</v>
      </c>
      <c r="B26" s="23" t="s">
        <v>41</v>
      </c>
      <c r="C26" s="24">
        <v>1365</v>
      </c>
      <c r="D26" s="25">
        <v>64</v>
      </c>
      <c r="E26" s="5">
        <v>326</v>
      </c>
      <c r="F26" s="25">
        <v>18</v>
      </c>
      <c r="G26" s="26">
        <f t="shared" si="0"/>
        <v>1039</v>
      </c>
      <c r="H26" s="26">
        <f t="shared" si="1"/>
        <v>46</v>
      </c>
      <c r="I26" s="44">
        <f t="shared" si="2"/>
        <v>31.17</v>
      </c>
      <c r="J26" s="44">
        <f t="shared" si="3"/>
        <v>15.585</v>
      </c>
      <c r="K26" s="44">
        <f t="shared" si="4"/>
        <v>6.9</v>
      </c>
      <c r="L26" s="44">
        <v>1</v>
      </c>
      <c r="M26" s="44">
        <v>1</v>
      </c>
      <c r="N26" s="45">
        <v>1</v>
      </c>
      <c r="O26" s="45">
        <v>1</v>
      </c>
      <c r="P26" s="45">
        <v>1</v>
      </c>
    </row>
    <row r="27" s="12" customFormat="1" ht="14.25" spans="1:16">
      <c r="A27" s="5">
        <v>24</v>
      </c>
      <c r="B27" s="27" t="s">
        <v>42</v>
      </c>
      <c r="C27" s="28">
        <v>707</v>
      </c>
      <c r="D27" s="29">
        <v>36</v>
      </c>
      <c r="E27" s="30">
        <v>222</v>
      </c>
      <c r="F27" s="25">
        <v>11</v>
      </c>
      <c r="G27" s="26">
        <f t="shared" si="0"/>
        <v>485</v>
      </c>
      <c r="H27" s="26">
        <f t="shared" si="1"/>
        <v>25</v>
      </c>
      <c r="I27" s="44">
        <f t="shared" si="2"/>
        <v>14.55</v>
      </c>
      <c r="J27" s="44">
        <f t="shared" si="3"/>
        <v>7.275</v>
      </c>
      <c r="K27" s="44">
        <f t="shared" si="4"/>
        <v>3.75</v>
      </c>
      <c r="L27" s="44">
        <v>1</v>
      </c>
      <c r="M27" s="44">
        <v>1</v>
      </c>
      <c r="N27" s="45">
        <v>1</v>
      </c>
      <c r="O27" s="45">
        <v>1</v>
      </c>
      <c r="P27" s="45">
        <v>1</v>
      </c>
    </row>
    <row r="28" s="8" customFormat="1" ht="15" customHeight="1" spans="1:16">
      <c r="A28" s="5">
        <v>25</v>
      </c>
      <c r="B28" s="23" t="s">
        <v>43</v>
      </c>
      <c r="C28" s="24">
        <v>464</v>
      </c>
      <c r="D28" s="25">
        <v>13</v>
      </c>
      <c r="E28" s="5">
        <v>100</v>
      </c>
      <c r="F28" s="25">
        <v>4</v>
      </c>
      <c r="G28" s="26">
        <f t="shared" si="0"/>
        <v>364</v>
      </c>
      <c r="H28" s="26">
        <f t="shared" si="1"/>
        <v>9</v>
      </c>
      <c r="I28" s="44">
        <f t="shared" si="2"/>
        <v>10.92</v>
      </c>
      <c r="J28" s="44">
        <f t="shared" si="3"/>
        <v>5.46</v>
      </c>
      <c r="K28" s="44">
        <f t="shared" si="4"/>
        <v>1.35</v>
      </c>
      <c r="L28" s="44">
        <v>1</v>
      </c>
      <c r="M28" s="44">
        <v>1</v>
      </c>
      <c r="N28" s="45">
        <v>1</v>
      </c>
      <c r="O28" s="45">
        <v>1</v>
      </c>
      <c r="P28" s="45">
        <v>1</v>
      </c>
    </row>
    <row r="29" s="8" customFormat="1" ht="15" customHeight="1" spans="1:16">
      <c r="A29" s="5">
        <v>26</v>
      </c>
      <c r="B29" s="32" t="s">
        <v>44</v>
      </c>
      <c r="C29" s="24">
        <v>134</v>
      </c>
      <c r="D29" s="25">
        <v>8</v>
      </c>
      <c r="E29" s="30">
        <v>84</v>
      </c>
      <c r="F29" s="29">
        <v>0</v>
      </c>
      <c r="G29" s="26">
        <f t="shared" si="0"/>
        <v>50</v>
      </c>
      <c r="H29" s="26">
        <f t="shared" si="1"/>
        <v>8</v>
      </c>
      <c r="I29" s="44">
        <f t="shared" si="2"/>
        <v>1.5</v>
      </c>
      <c r="J29" s="44">
        <f t="shared" si="3"/>
        <v>0.75</v>
      </c>
      <c r="K29" s="44">
        <f t="shared" si="4"/>
        <v>1.2</v>
      </c>
      <c r="L29" s="44">
        <v>1</v>
      </c>
      <c r="M29" s="44">
        <v>1</v>
      </c>
      <c r="N29" s="44">
        <v>1</v>
      </c>
      <c r="O29" s="44">
        <v>1</v>
      </c>
      <c r="P29" s="44">
        <v>1</v>
      </c>
    </row>
    <row r="30" s="8" customFormat="1" ht="15" customHeight="1" spans="1:16">
      <c r="A30" s="5">
        <v>27</v>
      </c>
      <c r="B30" s="27" t="s">
        <v>45</v>
      </c>
      <c r="C30" s="24">
        <v>50</v>
      </c>
      <c r="D30" s="25">
        <v>1</v>
      </c>
      <c r="E30" s="5">
        <v>50</v>
      </c>
      <c r="F30" s="25">
        <v>1</v>
      </c>
      <c r="G30" s="26">
        <f t="shared" si="0"/>
        <v>0</v>
      </c>
      <c r="H30" s="26">
        <f t="shared" si="1"/>
        <v>0</v>
      </c>
      <c r="I30" s="44">
        <f t="shared" si="2"/>
        <v>0</v>
      </c>
      <c r="J30" s="44">
        <f t="shared" si="3"/>
        <v>0</v>
      </c>
      <c r="K30" s="44">
        <f t="shared" si="4"/>
        <v>0</v>
      </c>
      <c r="L30" s="44">
        <v>1</v>
      </c>
      <c r="M30" s="44">
        <v>1</v>
      </c>
      <c r="N30" s="44">
        <v>1</v>
      </c>
      <c r="O30" s="44">
        <v>1</v>
      </c>
      <c r="P30" s="44">
        <v>1</v>
      </c>
    </row>
    <row r="31" s="8" customFormat="1" ht="15" customHeight="1" spans="1:16">
      <c r="A31" s="33" t="s">
        <v>46</v>
      </c>
      <c r="B31" s="33"/>
      <c r="C31" s="33"/>
      <c r="D31" s="33"/>
      <c r="E31" s="33"/>
      <c r="F31" s="33"/>
      <c r="G31" s="33"/>
      <c r="H31" s="33"/>
      <c r="I31" s="46">
        <f>SUM(I4:I30)</f>
        <v>540.9</v>
      </c>
      <c r="J31" s="46">
        <f>SUM(J4:J30)</f>
        <v>270.45</v>
      </c>
      <c r="K31" s="46">
        <f>SUM(K4:K30)</f>
        <v>102.75</v>
      </c>
      <c r="L31" s="46"/>
      <c r="M31" s="46"/>
      <c r="N31" s="47"/>
      <c r="O31" s="47"/>
      <c r="P31" s="47"/>
    </row>
    <row r="32" s="9" customFormat="1" ht="15" customHeight="1" spans="1:16">
      <c r="A32" s="34" t="s">
        <v>47</v>
      </c>
      <c r="B32" s="35"/>
      <c r="C32" s="35"/>
      <c r="D32" s="35"/>
      <c r="E32" s="35"/>
      <c r="F32" s="35"/>
      <c r="G32" s="35"/>
      <c r="H32" s="36"/>
      <c r="I32" s="48">
        <v>30</v>
      </c>
      <c r="J32" s="48">
        <v>30</v>
      </c>
      <c r="K32" s="46">
        <v>0</v>
      </c>
      <c r="L32" s="46">
        <v>0</v>
      </c>
      <c r="M32" s="46">
        <v>0</v>
      </c>
      <c r="N32" s="47"/>
      <c r="O32" s="47"/>
      <c r="P32" s="47"/>
    </row>
    <row r="33" s="13" customFormat="1" ht="14.25" spans="1:16">
      <c r="A33" s="37" t="s">
        <v>48</v>
      </c>
      <c r="B33" s="37"/>
      <c r="C33" s="37"/>
      <c r="D33" s="37"/>
      <c r="E33" s="37"/>
      <c r="F33" s="37"/>
      <c r="G33" s="37"/>
      <c r="H33" s="37"/>
      <c r="I33" s="46">
        <f>I31+I32</f>
        <v>570.9</v>
      </c>
      <c r="J33" s="46">
        <f>J31+J32</f>
        <v>300.45</v>
      </c>
      <c r="K33" s="46">
        <v>103</v>
      </c>
      <c r="L33" s="49">
        <v>5</v>
      </c>
      <c r="M33" s="49">
        <v>5</v>
      </c>
      <c r="N33" s="50">
        <v>10</v>
      </c>
      <c r="O33" s="50">
        <v>10</v>
      </c>
      <c r="P33" s="50">
        <v>10</v>
      </c>
    </row>
    <row r="34" customHeight="1" spans="7:11">
      <c r="G34" s="1"/>
      <c r="H34" s="1"/>
      <c r="I34" s="1"/>
      <c r="J34" s="8"/>
      <c r="K34" s="8"/>
    </row>
    <row r="35" customHeight="1" spans="7:16">
      <c r="G35" s="1"/>
      <c r="H35" s="1"/>
      <c r="I35" s="1"/>
      <c r="J35" s="8"/>
      <c r="K35" s="8"/>
      <c r="L35" s="8"/>
      <c r="M35" s="8"/>
      <c r="N35" s="51"/>
      <c r="O35" s="51"/>
      <c r="P35" s="51"/>
    </row>
    <row r="36" customHeight="1" spans="7:16">
      <c r="G36" s="1"/>
      <c r="H36" s="1"/>
      <c r="I36" s="1"/>
      <c r="J36" s="8"/>
      <c r="K36" s="8"/>
      <c r="L36" s="8"/>
      <c r="M36" s="8"/>
      <c r="N36" s="51"/>
      <c r="O36" s="51"/>
      <c r="P36" s="51"/>
    </row>
    <row r="37" customHeight="1" spans="7:16">
      <c r="G37" s="1"/>
      <c r="H37" s="1"/>
      <c r="I37" s="1"/>
      <c r="J37" s="8"/>
      <c r="K37" s="8"/>
      <c r="L37" s="8"/>
      <c r="M37" s="8"/>
      <c r="N37" s="51"/>
      <c r="O37" s="51"/>
      <c r="P37" s="51"/>
    </row>
    <row r="38" customHeight="1" spans="7:16">
      <c r="G38" s="1"/>
      <c r="H38" s="1"/>
      <c r="I38" s="1"/>
      <c r="J38" s="8"/>
      <c r="K38" s="8"/>
      <c r="L38" s="8"/>
      <c r="M38" s="8"/>
      <c r="N38" s="51"/>
      <c r="O38" s="51"/>
      <c r="P38" s="51"/>
    </row>
    <row r="39" customHeight="1" spans="7:16">
      <c r="G39" s="1"/>
      <c r="H39" s="1"/>
      <c r="I39" s="1"/>
      <c r="J39" s="8"/>
      <c r="K39" s="8"/>
      <c r="L39" s="8"/>
      <c r="M39" s="8"/>
      <c r="N39" s="51"/>
      <c r="O39" s="51"/>
      <c r="P39" s="51"/>
    </row>
    <row r="40" customHeight="1" spans="7:16">
      <c r="G40" s="1"/>
      <c r="H40" s="1"/>
      <c r="I40" s="1"/>
      <c r="J40" s="8"/>
      <c r="K40" s="8"/>
      <c r="L40" s="8"/>
      <c r="M40" s="8"/>
      <c r="N40" s="51"/>
      <c r="O40" s="51"/>
      <c r="P40" s="51"/>
    </row>
    <row r="41" customHeight="1" spans="7:16">
      <c r="G41" s="1"/>
      <c r="H41" s="1"/>
      <c r="I41" s="1"/>
      <c r="J41" s="8"/>
      <c r="K41" s="8"/>
      <c r="L41" s="8"/>
      <c r="M41" s="8"/>
      <c r="N41" s="51"/>
      <c r="O41" s="51"/>
      <c r="P41" s="51"/>
    </row>
    <row r="42" customHeight="1" spans="7:16">
      <c r="G42" s="1"/>
      <c r="H42" s="1"/>
      <c r="I42" s="1"/>
      <c r="J42" s="8"/>
      <c r="K42" s="8"/>
      <c r="L42" s="8"/>
      <c r="M42" s="8"/>
      <c r="N42" s="51"/>
      <c r="O42" s="51"/>
      <c r="P42" s="51"/>
    </row>
    <row r="43" customHeight="1" spans="7:16">
      <c r="G43" s="1"/>
      <c r="H43" s="1"/>
      <c r="I43" s="1"/>
      <c r="J43" s="8"/>
      <c r="K43" s="8"/>
      <c r="L43" s="8"/>
      <c r="M43" s="8"/>
      <c r="N43" s="51"/>
      <c r="O43" s="51"/>
      <c r="P43" s="51"/>
    </row>
    <row r="44" customHeight="1" spans="7:9">
      <c r="G44" s="1"/>
      <c r="H44" s="1"/>
      <c r="I44" s="1"/>
    </row>
    <row r="45" customHeight="1" spans="7:9">
      <c r="G45" s="1"/>
      <c r="H45" s="1"/>
      <c r="I45" s="1"/>
    </row>
    <row r="46" customHeight="1" spans="7:9">
      <c r="G46" s="1"/>
      <c r="H46" s="1"/>
      <c r="I46" s="1"/>
    </row>
    <row r="47" customHeight="1" spans="7:9">
      <c r="G47" s="1"/>
      <c r="H47" s="1"/>
      <c r="I47" s="1"/>
    </row>
    <row r="48" customHeight="1" spans="7:9">
      <c r="G48" s="1"/>
      <c r="H48" s="1"/>
      <c r="I48" s="1"/>
    </row>
    <row r="49" customHeight="1" spans="7:9">
      <c r="G49" s="1"/>
      <c r="H49" s="1"/>
      <c r="I49" s="1"/>
    </row>
    <row r="50" customHeight="1" spans="7:9">
      <c r="G50" s="1"/>
      <c r="H50" s="1"/>
      <c r="I50" s="1"/>
    </row>
    <row r="51" customHeight="1" spans="7:9">
      <c r="G51" s="1"/>
      <c r="H51" s="1"/>
      <c r="I51" s="1"/>
    </row>
    <row r="52" customHeight="1" spans="7:9">
      <c r="G52" s="1"/>
      <c r="H52" s="1"/>
      <c r="I52" s="1"/>
    </row>
    <row r="53" customHeight="1" spans="7:9">
      <c r="G53" s="1"/>
      <c r="H53" s="1"/>
      <c r="I53" s="1"/>
    </row>
    <row r="54" customHeight="1" spans="7:9">
      <c r="G54" s="1"/>
      <c r="H54" s="1"/>
      <c r="I54" s="1"/>
    </row>
    <row r="55" customHeight="1" spans="7:9">
      <c r="G55" s="1"/>
      <c r="H55" s="1"/>
      <c r="I55" s="1"/>
    </row>
    <row r="56" customHeight="1" spans="7:9">
      <c r="G56" s="1"/>
      <c r="H56" s="1"/>
      <c r="I56" s="1"/>
    </row>
    <row r="57" customHeight="1" spans="7:9">
      <c r="G57" s="1"/>
      <c r="H57" s="1"/>
      <c r="I57" s="1"/>
    </row>
    <row r="58" customHeight="1" spans="7:9">
      <c r="G58" s="1"/>
      <c r="H58" s="1"/>
      <c r="I58" s="1"/>
    </row>
  </sheetData>
  <mergeCells count="14">
    <mergeCell ref="A1:P1"/>
    <mergeCell ref="I2:K2"/>
    <mergeCell ref="L2:P2"/>
    <mergeCell ref="A31:H31"/>
    <mergeCell ref="A32:H32"/>
    <mergeCell ref="A33:H33"/>
    <mergeCell ref="A2:A3"/>
    <mergeCell ref="B2:B3"/>
    <mergeCell ref="C2:C3"/>
    <mergeCell ref="D2:D3"/>
    <mergeCell ref="E2:E3"/>
    <mergeCell ref="F2:F3"/>
    <mergeCell ref="G2:G3"/>
    <mergeCell ref="H2:H3"/>
  </mergeCells>
  <pageMargins left="0.118110236220472" right="0.118110236220472" top="0.551181102362205" bottom="0.551181102362205" header="0.31496062992126" footer="0.31496062992126"/>
  <pageSetup paperSize="9" firstPageNumber="4294963191" orientation="landscape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I14" sqref="I14"/>
    </sheetView>
  </sheetViews>
  <sheetFormatPr defaultColWidth="8.725" defaultRowHeight="22" customHeight="1" outlineLevelRow="3"/>
  <cols>
    <col min="1" max="1" width="8.725" style="1"/>
    <col min="2" max="3" width="12.5416666666667" style="1" customWidth="1"/>
    <col min="4" max="4" width="11.8166666666667" style="1" customWidth="1"/>
    <col min="5" max="5" width="12.725" style="1" customWidth="1"/>
    <col min="6" max="6" width="16.725" style="1" customWidth="1"/>
    <col min="7" max="7" width="8.725" style="1"/>
    <col min="8" max="8" width="8.725" style="1" customWidth="1"/>
    <col min="9" max="9" width="11.9083333333333" style="1" customWidth="1"/>
    <col min="10" max="16384" width="8.725" style="1"/>
  </cols>
  <sheetData>
    <row r="1" customHeight="1" spans="1:9">
      <c r="A1" s="2"/>
      <c r="B1" s="3" t="s">
        <v>11</v>
      </c>
      <c r="C1" s="3" t="s">
        <v>12</v>
      </c>
      <c r="D1" s="3" t="s">
        <v>13</v>
      </c>
      <c r="E1" s="4" t="s">
        <v>14</v>
      </c>
      <c r="F1" s="3" t="s">
        <v>15</v>
      </c>
      <c r="G1" s="3" t="s">
        <v>16</v>
      </c>
      <c r="H1" s="3" t="s">
        <v>17</v>
      </c>
      <c r="I1" s="4" t="s">
        <v>18</v>
      </c>
    </row>
    <row r="2" customHeight="1" spans="1:9">
      <c r="A2" s="2" t="s">
        <v>49</v>
      </c>
      <c r="B2" s="5">
        <v>23</v>
      </c>
      <c r="C2" s="5">
        <v>12</v>
      </c>
      <c r="D2" s="5">
        <v>4</v>
      </c>
      <c r="E2" s="6">
        <v>1</v>
      </c>
      <c r="F2" s="6">
        <v>1</v>
      </c>
      <c r="G2" s="6">
        <v>1</v>
      </c>
      <c r="H2" s="6">
        <v>1</v>
      </c>
      <c r="I2" s="6">
        <v>1</v>
      </c>
    </row>
    <row r="3" customHeight="1" spans="1:9">
      <c r="A3" s="2" t="s">
        <v>50</v>
      </c>
      <c r="B3" s="2">
        <v>4</v>
      </c>
      <c r="C3" s="2">
        <v>2</v>
      </c>
      <c r="D3" s="2">
        <v>1</v>
      </c>
      <c r="E3" s="2"/>
      <c r="F3" s="2"/>
      <c r="G3" s="2"/>
      <c r="H3" s="2"/>
      <c r="I3" s="2"/>
    </row>
    <row r="4" customHeight="1" spans="1:9">
      <c r="A4" s="2" t="s">
        <v>51</v>
      </c>
      <c r="B4" s="2">
        <v>19</v>
      </c>
      <c r="C4" s="2">
        <v>10</v>
      </c>
      <c r="D4" s="2">
        <v>3</v>
      </c>
      <c r="E4" s="2"/>
      <c r="F4" s="2"/>
      <c r="G4" s="2"/>
      <c r="H4" s="2"/>
      <c r="I4" s="2"/>
    </row>
  </sheetData>
  <autoFilter ref="B1:I4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表一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杨文倩</dc:creator>
  <cp:lastModifiedBy>Kevin</cp:lastModifiedBy>
  <dcterms:created xsi:type="dcterms:W3CDTF">2009-03-18T00:45:00Z</dcterms:created>
  <cp:lastPrinted>2019-03-25T06:00:00Z</cp:lastPrinted>
  <dcterms:modified xsi:type="dcterms:W3CDTF">2021-04-22T12:09:22Z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2052-11.1.0.10214</vt:lpwstr>
  </property>
  <property fmtid="{D5CDD505-2E9C-101B-9397-08002B2CF9AE}" pid="3" name="ICV">
    <vt:lpwstr>54E643A404E24E458F85D96605813246</vt:lpwstr>
  </property>
</Properties>
</file>